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acklongton/Desktop/SteppingStones/"/>
    </mc:Choice>
  </mc:AlternateContent>
  <xr:revisionPtr revIDLastSave="0" documentId="8_{E8EC5053-4CCF-534B-A5A1-934FBC941DF6}" xr6:coauthVersionLast="36" xr6:coauthVersionMax="36" xr10:uidLastSave="{00000000-0000-0000-0000-000000000000}"/>
  <workbookProtection workbookAlgorithmName="SHA-512" workbookHashValue="cmpzgFQZHlVEP/l0cU5SY00JJVJSX1EiLo0PZzK47Bj5m17fxuf/exo6xUL61y8TugfQyDh4pGOxflab+T528A==" workbookSaltValue="7W0KPwumNLJJtERjG7gL5g==" workbookSpinCount="100000" lockStructure="1"/>
  <bookViews>
    <workbookView xWindow="0" yWindow="0" windowWidth="28800" windowHeight="18000" xr2:uid="{00000000-000D-0000-FFFF-FFFF00000000}"/>
  </bookViews>
  <sheets>
    <sheet name="Template" sheetId="1" r:id="rId1"/>
    <sheet name="LIST" sheetId="2" state="hidden" r:id="rId2"/>
  </sheets>
  <calcPr calcId="181029"/>
</workbook>
</file>

<file path=xl/calcChain.xml><?xml version="1.0" encoding="utf-8"?>
<calcChain xmlns="http://schemas.openxmlformats.org/spreadsheetml/2006/main">
  <c r="F73" i="1" l="1"/>
  <c r="F57" i="1"/>
  <c r="F45" i="1"/>
  <c r="F34" i="1"/>
  <c r="F29" i="1"/>
  <c r="B42" i="1"/>
  <c r="B36" i="1"/>
  <c r="B20" i="1"/>
  <c r="B12" i="1"/>
  <c r="F75" i="1" l="1"/>
  <c r="F76" i="1" s="1"/>
  <c r="B44" i="1"/>
  <c r="B45" i="1" l="1"/>
  <c r="B80" i="1" s="1"/>
  <c r="B78" i="1"/>
</calcChain>
</file>

<file path=xl/sharedStrings.xml><?xml version="1.0" encoding="utf-8"?>
<sst xmlns="http://schemas.openxmlformats.org/spreadsheetml/2006/main" count="113" uniqueCount="106">
  <si>
    <t>Financial Statement – Updated Information</t>
  </si>
  <si>
    <t>Income</t>
  </si>
  <si>
    <t>Expenditure</t>
  </si>
  <si>
    <t>Working Tax Credit</t>
  </si>
  <si>
    <t>Car insurance</t>
  </si>
  <si>
    <t>Building and contents insurance</t>
  </si>
  <si>
    <t>£Amount</t>
  </si>
  <si>
    <t>Gas</t>
  </si>
  <si>
    <t>TV licence</t>
  </si>
  <si>
    <t>Number of adults in the household</t>
  </si>
  <si>
    <t>Number of children in the household</t>
  </si>
  <si>
    <t>Number of Vehicles in the household</t>
  </si>
  <si>
    <t>Partner's salary or wages (take home)</t>
  </si>
  <si>
    <t>Monthly Total Salary / Wages</t>
  </si>
  <si>
    <t>Maintenance or child support</t>
  </si>
  <si>
    <t>Boarders or Lodgers</t>
  </si>
  <si>
    <t>Non-dependant contributions</t>
  </si>
  <si>
    <t>Other</t>
  </si>
  <si>
    <t>Monthly Total Other Income</t>
  </si>
  <si>
    <t>Jobseeker's Allowance (Income-based)</t>
  </si>
  <si>
    <t>Jobseeker's Allowance (Contribution-based)</t>
  </si>
  <si>
    <t>Income Support</t>
  </si>
  <si>
    <t>Child Tax Credit</t>
  </si>
  <si>
    <t>Child Benefit</t>
  </si>
  <si>
    <t>Employment &amp; Support Allowance / Statutory Sick Pay</t>
  </si>
  <si>
    <t>DLA, PIP or Attendance Allowance</t>
  </si>
  <si>
    <t>Carer's Allowance</t>
  </si>
  <si>
    <t>Housing Benefit / Local Housing Allowance</t>
  </si>
  <si>
    <r>
      <t xml:space="preserve">Council Tax </t>
    </r>
    <r>
      <rPr>
        <sz val="12"/>
        <color indexed="8"/>
        <rFont val="Arial"/>
        <family val="2"/>
      </rPr>
      <t>Reduction</t>
    </r>
  </si>
  <si>
    <r>
      <t>Other (</t>
    </r>
    <r>
      <rPr>
        <sz val="12"/>
        <color indexed="8"/>
        <rFont val="Arial"/>
        <family val="2"/>
      </rPr>
      <t>including Universal Credit)</t>
    </r>
  </si>
  <si>
    <t>Monthly Total Benefits</t>
  </si>
  <si>
    <t>State pension(s)</t>
  </si>
  <si>
    <t>Private or work pension(s)</t>
  </si>
  <si>
    <t>Pension Credit</t>
  </si>
  <si>
    <t>Monthly Total Pensions</t>
  </si>
  <si>
    <t>Monthly Total Income</t>
  </si>
  <si>
    <t>Rent</t>
  </si>
  <si>
    <t xml:space="preserve">Ground rent, service charges, factor fees </t>
  </si>
  <si>
    <t>Mortgage</t>
  </si>
  <si>
    <t xml:space="preserve">Other secured loans </t>
  </si>
  <si>
    <t>Mortgage Endowment / Mortgage PPI</t>
  </si>
  <si>
    <t>Pension and life insurance</t>
  </si>
  <si>
    <t>Council Tax (Rates in NI)</t>
  </si>
  <si>
    <t>Electricity</t>
  </si>
  <si>
    <r>
      <t>Water (N/A</t>
    </r>
    <r>
      <rPr>
        <sz val="12"/>
        <rFont val="Arial"/>
        <family val="2"/>
      </rPr>
      <t xml:space="preserve"> in Scotland or NI)</t>
    </r>
  </si>
  <si>
    <t>Other utilities (coal, oil, calor gas)</t>
  </si>
  <si>
    <t>Magistrates' or sheriff court fines</t>
  </si>
  <si>
    <t>Hire Purchase / Conditional Sale</t>
  </si>
  <si>
    <t>Childcare costs</t>
  </si>
  <si>
    <t>Adult care costs</t>
  </si>
  <si>
    <t>DWP PIP</t>
  </si>
  <si>
    <t>Partners Allowance</t>
  </si>
  <si>
    <t>Monthly Total Essential Expenditure</t>
  </si>
  <si>
    <t>Home phone</t>
  </si>
  <si>
    <t>Mobile phone</t>
  </si>
  <si>
    <t>Other phone</t>
  </si>
  <si>
    <t>Monthly Total Phone</t>
  </si>
  <si>
    <t>Public transport (work, school, shopping etc)</t>
  </si>
  <si>
    <t>Other (e.g. taxis)</t>
  </si>
  <si>
    <t>Vehicle Tax</t>
  </si>
  <si>
    <t>Fuel (Petrol, Diesel, Oil etc)</t>
  </si>
  <si>
    <t>MOT and car maintenance</t>
  </si>
  <si>
    <t>Breakdown or recovery</t>
  </si>
  <si>
    <t>Parking charges or tolls</t>
  </si>
  <si>
    <t>Other car costs</t>
  </si>
  <si>
    <t>Monthly Total Travel</t>
  </si>
  <si>
    <t>Food and milk</t>
  </si>
  <si>
    <t>Cleaning and toiletries</t>
  </si>
  <si>
    <t>Newspapers and magazines</t>
  </si>
  <si>
    <t>Cigarettes, tobacco &amp; sweets</t>
  </si>
  <si>
    <t>Alcohol</t>
  </si>
  <si>
    <t>Laundry and dry cleaning</t>
  </si>
  <si>
    <t>Clothing and footwear</t>
  </si>
  <si>
    <t>Nappies and baby items</t>
  </si>
  <si>
    <t>Pet food</t>
  </si>
  <si>
    <t>Other housekeeping</t>
  </si>
  <si>
    <t>Monthly Total Housekeeping</t>
  </si>
  <si>
    <t>Health (dentist, glasses, prescriptions, health ins)</t>
  </si>
  <si>
    <r>
      <t>Repairs / house maint</t>
    </r>
    <r>
      <rPr>
        <sz val="9"/>
        <rFont val="Arial"/>
        <family val="2"/>
      </rPr>
      <t xml:space="preserve"> (incl window cleaning, maint contracts)</t>
    </r>
  </si>
  <si>
    <t>Hairdressing / haircuts</t>
  </si>
  <si>
    <t xml:space="preserve">Cable, Satellite and Internet </t>
  </si>
  <si>
    <t>TV, video and other appliance rental</t>
  </si>
  <si>
    <t>School meals and meals at work</t>
  </si>
  <si>
    <t>Pocket money and school trips</t>
  </si>
  <si>
    <t>Lottery and pools etc</t>
  </si>
  <si>
    <t>Hobbies / leisure / sport  (incl pub/outings, gym etc)</t>
  </si>
  <si>
    <t>Gifts (Christmas, birthdays, charity etc)</t>
  </si>
  <si>
    <t>Vet bills and pet insurance</t>
  </si>
  <si>
    <t>Sundries &amp; Emergencies</t>
  </si>
  <si>
    <t>Other (e.g. holidays)</t>
  </si>
  <si>
    <t>Monthly Total Other Expenditure</t>
  </si>
  <si>
    <t>Monthly Total Expenditure</t>
  </si>
  <si>
    <t>Other Expenditure</t>
  </si>
  <si>
    <t>Monthly</t>
  </si>
  <si>
    <t>Weekly</t>
  </si>
  <si>
    <t>Fortnightly</t>
  </si>
  <si>
    <t>4 Weekly</t>
  </si>
  <si>
    <t>Your salary or wages (take home)</t>
  </si>
  <si>
    <t>Other employment income</t>
  </si>
  <si>
    <r>
      <rPr>
        <sz val="11"/>
        <color theme="1"/>
        <rFont val="Calibri"/>
        <family val="2"/>
      </rPr>
      <t>Please ensure to select the frequency below;      Monthly / Weekly / Fortnightly or 4weekly</t>
    </r>
    <r>
      <rPr>
        <b/>
        <sz val="11"/>
        <color theme="1"/>
        <rFont val="Calibri"/>
        <family val="2"/>
      </rPr>
      <t xml:space="preserve"> as this will auto-update!</t>
    </r>
  </si>
  <si>
    <t>RESULTS!</t>
  </si>
  <si>
    <t>Weekly Total Income</t>
  </si>
  <si>
    <t>Weekly Total Expenditure</t>
  </si>
  <si>
    <t>Student loans and grants (figure may be divided if received per term)</t>
  </si>
  <si>
    <t>Your Monthly Disposable Income (Income - Expenditure)</t>
  </si>
  <si>
    <t>Your Weekly Disposable Income (Income - Expenditure)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</si>
</sst>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8" formatCode="&quot;£&quot;#,##0.00"/>
  </numFmts>
  <fonts count="17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</font>
    <font>
      <b/>
      <u/>
      <sz val="10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</font>
    <font>
      <b/>
      <sz val="12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24"/>
      <name val="Arial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40" fontId="11" fillId="0" borderId="5" xfId="1" applyNumberFormat="1" applyFont="1" applyFill="1" applyBorder="1" applyAlignment="1" applyProtection="1">
      <alignment shrinkToFit="1"/>
      <protection locked="0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4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 indent="15"/>
    </xf>
    <xf numFmtId="0" fontId="3" fillId="0" borderId="5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 indent="15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5" xfId="1" applyFont="1" applyFill="1" applyBorder="1" applyAlignment="1" applyProtection="1">
      <alignment shrinkToFit="1"/>
    </xf>
    <xf numFmtId="0" fontId="3" fillId="0" borderId="3" xfId="0" applyFont="1" applyFill="1" applyBorder="1" applyAlignment="1">
      <alignment horizontal="right" vertical="center" wrapText="1"/>
    </xf>
    <xf numFmtId="0" fontId="13" fillId="0" borderId="5" xfId="1" applyFont="1" applyFill="1" applyBorder="1" applyAlignment="1" applyProtection="1">
      <alignment shrinkToFit="1"/>
    </xf>
    <xf numFmtId="0" fontId="9" fillId="0" borderId="5" xfId="1" applyFont="1" applyFill="1" applyBorder="1" applyAlignment="1" applyProtection="1">
      <alignment horizontal="right" shrinkToFit="1"/>
    </xf>
    <xf numFmtId="2" fontId="3" fillId="0" borderId="3" xfId="0" applyNumberFormat="1" applyFont="1" applyFill="1" applyBorder="1" applyAlignment="1">
      <alignment horizontal="center" vertical="center" wrapText="1"/>
    </xf>
    <xf numFmtId="0" fontId="9" fillId="0" borderId="5" xfId="1" applyFont="1" applyFill="1" applyBorder="1" applyAlignment="1" applyProtection="1">
      <alignment shrinkToFi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49" fontId="11" fillId="0" borderId="5" xfId="1" applyNumberFormat="1" applyFont="1" applyFill="1" applyBorder="1" applyAlignment="1" applyProtection="1">
      <alignment shrinkToFit="1"/>
    </xf>
    <xf numFmtId="0" fontId="4" fillId="0" borderId="8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2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3" xfId="0" applyNumberFormat="1" applyFont="1" applyFill="1" applyBorder="1" applyAlignment="1" applyProtection="1">
      <alignment horizontal="center" vertical="center" wrapText="1"/>
      <protection hidden="1"/>
    </xf>
    <xf numFmtId="2" fontId="6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14" fillId="0" borderId="5" xfId="1" applyFont="1" applyFill="1" applyBorder="1" applyAlignment="1" applyProtection="1">
      <alignment horizontal="center" shrinkToFit="1"/>
    </xf>
    <xf numFmtId="0" fontId="15" fillId="0" borderId="0" xfId="0" applyFont="1" applyFill="1"/>
    <xf numFmtId="0" fontId="14" fillId="0" borderId="5" xfId="1" applyFont="1" applyFill="1" applyBorder="1" applyAlignment="1" applyProtection="1">
      <alignment horizontal="right" shrinkToFit="1"/>
    </xf>
    <xf numFmtId="168" fontId="16" fillId="2" borderId="5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Currency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3"/>
  <sheetViews>
    <sheetView tabSelected="1" topLeftCell="A7" zoomScale="93" zoomScaleNormal="85" workbookViewId="0">
      <selection activeCell="B4" sqref="B4:C4"/>
    </sheetView>
  </sheetViews>
  <sheetFormatPr baseColWidth="10" defaultColWidth="0" defaultRowHeight="15" zeroHeight="1" x14ac:dyDescent="0.2"/>
  <cols>
    <col min="1" max="1" width="62.5" style="4" customWidth="1"/>
    <col min="2" max="2" width="22.6640625" style="4" customWidth="1"/>
    <col min="3" max="3" width="18" style="4" customWidth="1"/>
    <col min="4" max="4" width="18" style="26" customWidth="1"/>
    <col min="5" max="5" width="69" style="4" customWidth="1"/>
    <col min="6" max="6" width="14.83203125" style="4" customWidth="1"/>
    <col min="7" max="7" width="18.5" style="4" customWidth="1"/>
    <col min="8" max="8" width="0" style="4" hidden="1"/>
    <col min="9" max="16384" width="8.83203125" style="4" hidden="1"/>
  </cols>
  <sheetData>
    <row r="1" spans="1:8" x14ac:dyDescent="0.2"/>
    <row r="2" spans="1:8" ht="28.5" customHeight="1" thickBot="1" x14ac:dyDescent="0.25">
      <c r="A2" s="2" t="s">
        <v>0</v>
      </c>
      <c r="B2" s="2"/>
      <c r="C2" s="2"/>
      <c r="E2" s="3"/>
      <c r="F2" s="3"/>
      <c r="G2" s="3"/>
    </row>
    <row r="3" spans="1:8" ht="28.5" customHeight="1" thickBot="1" x14ac:dyDescent="0.25">
      <c r="A3" s="5" t="s">
        <v>9</v>
      </c>
      <c r="B3" s="27"/>
      <c r="C3" s="28"/>
      <c r="E3" s="6"/>
      <c r="F3" s="6"/>
      <c r="G3" s="6"/>
    </row>
    <row r="4" spans="1:8" ht="28.5" customHeight="1" thickBot="1" x14ac:dyDescent="0.25">
      <c r="A4" s="7" t="s">
        <v>10</v>
      </c>
      <c r="B4" s="27"/>
      <c r="C4" s="28"/>
      <c r="E4" s="6"/>
      <c r="F4" s="6"/>
      <c r="G4" s="6"/>
      <c r="H4" s="6"/>
    </row>
    <row r="5" spans="1:8" ht="28.5" customHeight="1" thickBot="1" x14ac:dyDescent="0.25">
      <c r="A5" s="8" t="s">
        <v>11</v>
      </c>
      <c r="B5" s="27"/>
      <c r="C5" s="28"/>
      <c r="E5" s="6"/>
      <c r="F5" s="6"/>
      <c r="G5" s="6"/>
    </row>
    <row r="6" spans="1:8" ht="28.5" customHeight="1" thickBot="1" x14ac:dyDescent="0.25">
      <c r="A6" s="9"/>
      <c r="B6" s="9"/>
      <c r="C6" s="9"/>
      <c r="E6" s="10"/>
      <c r="F6" s="10"/>
      <c r="G6" s="10"/>
    </row>
    <row r="7" spans="1:8" ht="97" thickBot="1" x14ac:dyDescent="0.25">
      <c r="A7" s="11" t="s">
        <v>1</v>
      </c>
      <c r="B7" s="12" t="s">
        <v>6</v>
      </c>
      <c r="C7" s="13" t="s">
        <v>99</v>
      </c>
      <c r="E7" s="11" t="s">
        <v>2</v>
      </c>
      <c r="F7" s="12" t="s">
        <v>6</v>
      </c>
      <c r="G7" s="13" t="s">
        <v>99</v>
      </c>
    </row>
    <row r="8" spans="1:8" ht="17" thickBot="1" x14ac:dyDescent="0.25">
      <c r="A8" s="14" t="s">
        <v>97</v>
      </c>
      <c r="B8" s="29"/>
      <c r="C8" s="30"/>
      <c r="E8" s="14" t="s">
        <v>36</v>
      </c>
      <c r="F8" s="29"/>
      <c r="G8" s="30"/>
    </row>
    <row r="9" spans="1:8" ht="17" thickBot="1" x14ac:dyDescent="0.25">
      <c r="A9" s="14" t="s">
        <v>12</v>
      </c>
      <c r="B9" s="29"/>
      <c r="C9" s="30"/>
      <c r="E9" s="16" t="s">
        <v>37</v>
      </c>
      <c r="F9" s="29"/>
      <c r="G9" s="30"/>
    </row>
    <row r="10" spans="1:8" ht="17" thickBot="1" x14ac:dyDescent="0.25">
      <c r="A10" s="1" t="s">
        <v>98</v>
      </c>
      <c r="B10" s="29"/>
      <c r="C10" s="30"/>
      <c r="E10" s="14" t="s">
        <v>38</v>
      </c>
      <c r="F10" s="29"/>
      <c r="G10" s="30"/>
    </row>
    <row r="11" spans="1:8" ht="17" thickBot="1" x14ac:dyDescent="0.25">
      <c r="A11" s="1" t="s">
        <v>98</v>
      </c>
      <c r="B11" s="29"/>
      <c r="C11" s="30"/>
      <c r="E11" s="14" t="s">
        <v>39</v>
      </c>
      <c r="F11" s="29"/>
      <c r="G11" s="30"/>
    </row>
    <row r="12" spans="1:8" ht="17" thickBot="1" x14ac:dyDescent="0.25">
      <c r="A12" s="17" t="s">
        <v>13</v>
      </c>
      <c r="B12" s="32">
        <f>IF(C8="Monthly",B8,IF(C8="Weekly",(B8*52)/12,IF(C8="Fortnightly",(B8/2)*52/12,IF(C8="4 Weekly",(B8/4)*52/12,B8))))+IF(C9="Monthly",B9,IF(C9="Weekly",(B9*52)/12,IF(C9="Fortnightly",(B9/2)*52/12,IF(C9="4 Weekly",(B9/4)*52/12,B9))))+IF(C10="Monthly",B10,IF(C10="Weekly",(B10*52)/12,IF(C10="Fortnightly",(B10/2)*52/12,IF(C10="4 Weekly",(B10/4)*52/12,B10))))+IF(C11="Monthly",B11,IF(C11="Weekly",(B11*52)/12,IF(C11="Fortnightly",(B11/2)*52/12,IF(C11="4 Weekly",(B11/4)*52/12,B11))))</f>
        <v>0</v>
      </c>
      <c r="C12" s="15"/>
      <c r="E12" s="14" t="s">
        <v>40</v>
      </c>
      <c r="F12" s="29"/>
      <c r="G12" s="30"/>
    </row>
    <row r="13" spans="1:8" ht="17" thickBot="1" x14ac:dyDescent="0.25">
      <c r="A13" s="17"/>
      <c r="B13" s="18"/>
      <c r="C13" s="15"/>
      <c r="E13" s="14" t="s">
        <v>5</v>
      </c>
      <c r="F13" s="29"/>
      <c r="G13" s="30"/>
    </row>
    <row r="14" spans="1:8" ht="17" thickBot="1" x14ac:dyDescent="0.25">
      <c r="A14" s="19"/>
      <c r="B14" s="18"/>
      <c r="C14" s="15"/>
      <c r="E14" s="14" t="s">
        <v>41</v>
      </c>
      <c r="F14" s="29"/>
      <c r="G14" s="30"/>
    </row>
    <row r="15" spans="1:8" ht="17" thickBot="1" x14ac:dyDescent="0.25">
      <c r="A15" s="14" t="s">
        <v>14</v>
      </c>
      <c r="B15" s="31"/>
      <c r="C15" s="30"/>
      <c r="E15" s="14" t="s">
        <v>42</v>
      </c>
      <c r="F15" s="29"/>
      <c r="G15" s="30"/>
    </row>
    <row r="16" spans="1:8" ht="17" thickBot="1" x14ac:dyDescent="0.25">
      <c r="A16" s="14" t="s">
        <v>15</v>
      </c>
      <c r="B16" s="31"/>
      <c r="C16" s="30"/>
      <c r="E16" s="14" t="s">
        <v>7</v>
      </c>
      <c r="F16" s="29"/>
      <c r="G16" s="30"/>
    </row>
    <row r="17" spans="1:7" ht="17" thickBot="1" x14ac:dyDescent="0.25">
      <c r="A17" s="14" t="s">
        <v>16</v>
      </c>
      <c r="B17" s="29"/>
      <c r="C17" s="30"/>
      <c r="E17" s="14" t="s">
        <v>43</v>
      </c>
      <c r="F17" s="29"/>
      <c r="G17" s="30"/>
    </row>
    <row r="18" spans="1:7" ht="17" thickBot="1" x14ac:dyDescent="0.25">
      <c r="A18" s="14" t="s">
        <v>103</v>
      </c>
      <c r="B18" s="29"/>
      <c r="C18" s="30"/>
      <c r="E18" s="14" t="s">
        <v>44</v>
      </c>
      <c r="F18" s="29"/>
      <c r="G18" s="30"/>
    </row>
    <row r="19" spans="1:7" ht="17" thickBot="1" x14ac:dyDescent="0.25">
      <c r="A19" s="1" t="s">
        <v>17</v>
      </c>
      <c r="B19" s="29"/>
      <c r="C19" s="30"/>
      <c r="E19" s="1" t="s">
        <v>45</v>
      </c>
      <c r="F19" s="29"/>
      <c r="G19" s="30"/>
    </row>
    <row r="20" spans="1:7" ht="17" thickBot="1" x14ac:dyDescent="0.25">
      <c r="A20" s="17" t="s">
        <v>18</v>
      </c>
      <c r="B20" s="32">
        <f>IF(C15="Monthly",B15,IF(C15="Weekly",(B15*52)/12,IF(C15="Fortnightly",(B15/2)*52/12,IF(C15="4 Weekly",(B15/4)*52/12,B15))))+IF(C16="Monthly",B16,IF(C16="Weekly",(B16*52)/12,IF(C16="Fortnightly",(B16/2)*52/12,IF(C16="4 Weekly",(B16/4)*52/12,B16))))+IF(C17="Monthly",B17,IF(C17="Weekly",(B17*52)/12,IF(C17="Fortnightly",(B17/2)*52/12,IF(C17="4 Weekly",(B17/4)*52/12,B17))))+IF(C18="Monthly",B18,IF(C18="Weekly",(B18*52)/12,IF(C18="Fortnightly",(B18/2)*52/12,IF(C18="4 Weekly",(B18/4)*52/12,B18))))+IF(C19="Monthly",B19,IF(C19="Weekly",(B19*52)/12,IF(C19="Fortnightly",(B19/2)*52/12,IF(C19="4 Weekly",(B19/4)*52/12,B19))))</f>
        <v>0</v>
      </c>
      <c r="C20" s="15"/>
      <c r="E20" s="14" t="s">
        <v>8</v>
      </c>
      <c r="F20" s="29"/>
      <c r="G20" s="30"/>
    </row>
    <row r="21" spans="1:7" ht="17" thickBot="1" x14ac:dyDescent="0.25">
      <c r="A21" s="17"/>
      <c r="B21" s="15"/>
      <c r="C21" s="15"/>
      <c r="E21" s="14" t="s">
        <v>46</v>
      </c>
      <c r="F21" s="29"/>
      <c r="G21" s="30"/>
    </row>
    <row r="22" spans="1:7" ht="17" thickBot="1" x14ac:dyDescent="0.25">
      <c r="A22" s="19"/>
      <c r="B22" s="15"/>
      <c r="C22" s="21"/>
      <c r="E22" s="22" t="s">
        <v>14</v>
      </c>
      <c r="F22" s="29"/>
      <c r="G22" s="30"/>
    </row>
    <row r="23" spans="1:7" ht="17" thickBot="1" x14ac:dyDescent="0.25">
      <c r="A23" s="14" t="s">
        <v>19</v>
      </c>
      <c r="B23" s="31"/>
      <c r="C23" s="30"/>
      <c r="E23" s="14" t="s">
        <v>47</v>
      </c>
      <c r="F23" s="29"/>
      <c r="G23" s="30"/>
    </row>
    <row r="24" spans="1:7" ht="17" thickBot="1" x14ac:dyDescent="0.25">
      <c r="A24" s="14" t="s">
        <v>20</v>
      </c>
      <c r="B24" s="31"/>
      <c r="C24" s="30"/>
      <c r="E24" s="14" t="s">
        <v>48</v>
      </c>
      <c r="F24" s="29"/>
      <c r="G24" s="30"/>
    </row>
    <row r="25" spans="1:7" ht="17" thickBot="1" x14ac:dyDescent="0.25">
      <c r="A25" s="14" t="s">
        <v>21</v>
      </c>
      <c r="B25" s="31"/>
      <c r="C25" s="30"/>
      <c r="E25" s="14" t="s">
        <v>49</v>
      </c>
      <c r="F25" s="29"/>
      <c r="G25" s="30"/>
    </row>
    <row r="26" spans="1:7" ht="17" thickBot="1" x14ac:dyDescent="0.25">
      <c r="A26" s="14" t="s">
        <v>3</v>
      </c>
      <c r="B26" s="31"/>
      <c r="C26" s="30"/>
      <c r="E26" s="1" t="s">
        <v>50</v>
      </c>
      <c r="F26" s="29"/>
      <c r="G26" s="30"/>
    </row>
    <row r="27" spans="1:7" ht="17" thickBot="1" x14ac:dyDescent="0.25">
      <c r="A27" s="14" t="s">
        <v>22</v>
      </c>
      <c r="B27" s="31"/>
      <c r="C27" s="30"/>
      <c r="E27" s="1" t="s">
        <v>51</v>
      </c>
      <c r="F27" s="29"/>
      <c r="G27" s="30"/>
    </row>
    <row r="28" spans="1:7" ht="17" thickBot="1" x14ac:dyDescent="0.25">
      <c r="A28" s="14" t="s">
        <v>23</v>
      </c>
      <c r="B28" s="31"/>
      <c r="C28" s="30"/>
      <c r="E28" s="1" t="s">
        <v>17</v>
      </c>
      <c r="F28" s="29"/>
      <c r="G28" s="30"/>
    </row>
    <row r="29" spans="1:7" ht="17" thickBot="1" x14ac:dyDescent="0.25">
      <c r="A29" s="22" t="s">
        <v>24</v>
      </c>
      <c r="B29" s="31"/>
      <c r="C29" s="30"/>
      <c r="E29" s="17" t="s">
        <v>52</v>
      </c>
      <c r="F29" s="32">
        <f>IF(G8="Monthly",F8,IF(G8="Weekly",(F8*52)/12,IF(G8="Fortnightly",(F8/2)*52/12,IF(G8="4 Weekly",(F8/4)*52/12,F8))))+IF(G9="Monthly",F9,IF(G9="Weekly",(F9*52)/12,IF(G9="Fortnightly",(F9/2)*52/12,IF(G9="4 Weekly",(F9/4)*52/12,F9))))+IF(G10="Monthly",F10,IF(G10="Weekly",(F10*52)/12,IF(G10="Fortnightly",(F10/2)*52/12,IF(G10="4 Weekly",(F10/4)*52/12,F10))))+IF(G11="Monthly",F11,IF(G11="Weekly",(F11*52)/12,IF(G11="Fortnightly",(F11/2)*52/12,IF(G11="4 Weekly",(F11/4)*52/12,F11))))+IF(G12="Monthly",F12,IF(G12="Weekly",(F12*52)/12,IF(G12="Fortnightly",(F12/2)*52/12,IF(G12="4 Weekly",(F12/4)*52/12,F12))))+IF(G13="Monthly",F13,IF(G13="Weekly",(F13*52)/12,IF(G13="Fortnightly",(F13/2)*52/12,IF(G13="4 Weekly",(F13/4)*52/12,F13))))+IF(G14="Monthly",F14,IF(G14="Weekly",(F14*52)/12,IF(G14="Fortnightly",(F14/2)*52/12,IF(G14="4 Weekly",(F14/4)*52/12,F14))))+IF(G15="Monthly",F15,IF(G15="Weekly",(F15*52)/12,IF(G15="Fortnightly",(F15/2)*52/12,IF(G15="4 Weekly",(F15/4)*52/12,F15))))+IF(G16="Monthly",F16,IF(G16="Weekly",(F16*52)/12,IF(G16="Fortnightly",(F16/2)*52/12,IF(G16="4 Weekly",(F16/4)*52/12,F16))))+IF(G17="Monthly",F17,IF(G17="Weekly",(F17*52)/12,IF(G17="Fortnightly",(F17/2)*52/12,IF(G17="4 Weekly",(F17/4)*52/12,F17))))+IF(G18="Monthly",F18,IF(G18="Weekly",(F18*52)/12,IF(G18="Fortnightly",(F18/2)*52/12,IF(G18="4 Weekly",(F18/4)*52/12,F18))))+IF(G19="Monthly",F19,IF(G19="Weekly",(F19*52)/12,IF(G19="Fortnightly",(F19/2)*52/12,IF(G19="4 Weekly",(F19/4)*52/12,F19))))+IF(G20="Monthly",F20,IF(G20="Weekly",(F20*52)/12,IF(G20="Fortnightly",(F20/2)*52/12,IF(G20="4 Weekly",(F20/4)*52/12,F20))))+IF(G21="Monthly",F21,IF(G21="Weekly",(F21*52)/12,IF(G21="Fortnightly",(F21/2)*52/12,IF(G21="4 Weekly",(F21/4)*52/12,F21))))+IF(G22="Monthly",F22,IF(G22="Weekly",(F22*52)/12,IF(G22="Fortnightly",(F22/2)*52/12,IF(G22="4 Weekly",(F22/4)*52/12,F22))))+IF(G23="Monthly",F23,IF(G23="Weekly",(F23*52)/12,IF(G23="Fortnightly",(F23/2)*52/12,IF(G23="4 Weekly",(F23/4)*52/12,F23))))+IF(G24="Monthly",F24,IF(G24="Weekly",(F24*52)/12,IF(G24="Fortnightly",(F24/2)*52/12,IF(G24="4 Weekly",(F24/4)*52/12,F24))))+IF(G25="Monthly",F25,IF(G25="Weekly",(F25*52)/12,IF(G25="Fortnightly",(F25/2)*52/12,IF(G25="4 Weekly",(F25/4)*52/12,F25))))+IF(G26="Monthly",F26,IF(G26="Weekly",(F26*52)/12,IF(G26="Fortnightly",(F26/2)*52/12,IF(G26="4 Weekly",(F26/4)*52/12,F26))))+IF(G27="Monthly",F27,IF(G27="Weekly",(F27*52)/12,IF(G27="Fortnightly",(F27/2)*52/12,IF(G27="4 Weekly",(F27/4)*52/12,F27))))+IF(G28="Monthly",F28,IF(G28="Weekly",(F28*52)/12,IF(G28="Fortnightly",(F28/2)*52/12,IF(G28="4 Weekly",(F28/4)*52/12,F28))))</f>
        <v>0</v>
      </c>
      <c r="G29" s="15"/>
    </row>
    <row r="30" spans="1:7" ht="17" thickBot="1" x14ac:dyDescent="0.25">
      <c r="A30" s="16" t="s">
        <v>25</v>
      </c>
      <c r="B30" s="31"/>
      <c r="C30" s="30"/>
      <c r="E30" s="17"/>
      <c r="F30" s="25"/>
      <c r="G30" s="15"/>
    </row>
    <row r="31" spans="1:7" ht="17" thickBot="1" x14ac:dyDescent="0.25">
      <c r="A31" s="14" t="s">
        <v>26</v>
      </c>
      <c r="B31" s="31"/>
      <c r="C31" s="30"/>
      <c r="E31" s="14" t="s">
        <v>53</v>
      </c>
      <c r="F31" s="29"/>
      <c r="G31" s="30"/>
    </row>
    <row r="32" spans="1:7" ht="17" thickBot="1" x14ac:dyDescent="0.25">
      <c r="A32" s="14" t="s">
        <v>27</v>
      </c>
      <c r="B32" s="31"/>
      <c r="C32" s="30"/>
      <c r="E32" s="14" t="s">
        <v>54</v>
      </c>
      <c r="F32" s="29"/>
      <c r="G32" s="30"/>
    </row>
    <row r="33" spans="1:7" ht="17" thickBot="1" x14ac:dyDescent="0.25">
      <c r="A33" s="14" t="s">
        <v>28</v>
      </c>
      <c r="B33" s="31"/>
      <c r="C33" s="30"/>
      <c r="E33" s="1" t="s">
        <v>55</v>
      </c>
      <c r="F33" s="29"/>
      <c r="G33" s="30"/>
    </row>
    <row r="34" spans="1:7" ht="17" thickBot="1" x14ac:dyDescent="0.25">
      <c r="A34" s="14" t="s">
        <v>29</v>
      </c>
      <c r="B34" s="31"/>
      <c r="C34" s="30"/>
      <c r="E34" s="17" t="s">
        <v>56</v>
      </c>
      <c r="F34" s="32">
        <f>IF(G31="Monthly",F31,IF(G31="Weekly",(F31*52)/12,IF(G31="Fortnightly",(F31/2)*52/12,IF(G31="4 Weekly",(F31/4)*52/12,F31))))+IF(G32="Monthly",F32,IF(G32="Weekly",(F32*52)/12,IF(G32="Fortnightly",(F32/2)*52/12,IF(G32="4 Weekly",(F32/4)*52/12,F32))))+IF(G33="Monthly",F33,IF(G33="Weekly",(F33*52)/12,IF(G33="Fortnightly",(F33/2)*52/12,IF(G33="4 Weekly",(F33/4)*52/12,F33))))</f>
        <v>0</v>
      </c>
      <c r="G34" s="15"/>
    </row>
    <row r="35" spans="1:7" ht="17" thickBot="1" x14ac:dyDescent="0.25">
      <c r="A35" s="1" t="s">
        <v>17</v>
      </c>
      <c r="B35" s="31"/>
      <c r="C35" s="30"/>
      <c r="E35" s="17"/>
      <c r="F35" s="25"/>
      <c r="G35" s="20"/>
    </row>
    <row r="36" spans="1:7" ht="17" thickBot="1" x14ac:dyDescent="0.25">
      <c r="A36" s="17" t="s">
        <v>30</v>
      </c>
      <c r="B36" s="32">
        <f>IF(C23="Monthly",B23,IF(C23="Weekly",(B23*52)/12,IF(C23="Fortnightly",(B23/2)*52/12,IF(C23="4 Weekly",(B23/4)*52/12,B23))))+IF(C24="Monthly",B24,IF(C24="Weekly",(B24*52)/12,IF(C24="Fortnightly",(B24/2)*52/12,IF(C24="4 Weekly",(B24/4)*52/12,B24))))+IF(C25="Monthly",B25,IF(C25="Weekly",(B25*52)/12,IF(C25="Fortnightly",(B25/2)*52/12,IF(C25="4 Weekly",(B25/4)*52/12,B25))))+IF(C26="Monthly",B26,IF(C26="Weekly",(B26*52)/12,IF(C26="Fortnightly",(B26/2)*52/12,IF(C26="4 Weekly",(B26/4)*52/12,B26))))+IF(C27="Monthly",B27,IF(C27="Weekly",(B27*52)/12,IF(C27="Fortnightly",(B27/2)*52/12,IF(C27="4 Weekly",(B27/4)*52/12,B27))))+IF(C28="Monthly",B28,IF(C28="Weekly",(B28*52)/12,IF(C28="Fortnightly",(B28/2)*52/12,IF(C28="4 Weekly",(B28/4)*52/12,B28))))+IF(C29="Monthly",B29,IF(C29="Weekly",(B29*52)/12,IF(C29="Fortnightly",(B29/2)*52/12,IF(C29="4 Weekly",(B29/4)*52/12,B29))))+IF(C30="Monthly",B30,IF(C30="Weekly",(B30*52)/12,IF(C30="Fortnightly",(B30/2)*52/12,IF(C30="4 Weekly",(B30/4)*52/12,B30))))+IF(C31="Monthly",B31,IF(C31="Weekly",(B31*52)/12,IF(C31="Fortnightly",(B31/2)*52/12,IF(C31="4 Weekly",(B31/4)*52/12,B31))))+IF(C32="Monthly",B32,IF(C32="Weekly",(B32*52)/12,IF(C32="Fortnightly",(B32/2)*52/12,IF(C32="4 Weekly",(B32/4)*52/12,B32))))+IF(C33="Monthly",B33,IF(C33="Weekly",(B33*52)/12,IF(C33="Fortnightly",(B33/2)*52/12,IF(C33="4 Weekly",(B33/4)*52/12,B33))))+IF(C34="Monthly",B34,IF(C34="Weekly",(B34*52)/12,IF(C34="Fortnightly",(B34/2)*52/12,IF(C34="4 Weekly",(B34/4)*52/12,B34))))+IF(C35="Monthly",B35,IF(C35="Weekly",(B35*52)/12,IF(C35="Fortnightly",(B35/2)*52/12,IF(C35="4 Weekly",(B35/4)*52/12,B35))))</f>
        <v>0</v>
      </c>
      <c r="C36" s="15"/>
      <c r="E36" s="14" t="s">
        <v>57</v>
      </c>
      <c r="F36" s="29"/>
      <c r="G36" s="30"/>
    </row>
    <row r="37" spans="1:7" ht="17" thickBot="1" x14ac:dyDescent="0.25">
      <c r="A37" s="19"/>
      <c r="B37" s="24"/>
      <c r="C37" s="23"/>
      <c r="E37" s="14" t="s">
        <v>58</v>
      </c>
      <c r="F37" s="29"/>
      <c r="G37" s="30"/>
    </row>
    <row r="38" spans="1:7" ht="17" thickBot="1" x14ac:dyDescent="0.25">
      <c r="A38" s="14" t="s">
        <v>31</v>
      </c>
      <c r="B38" s="31"/>
      <c r="C38" s="30"/>
      <c r="E38" s="14" t="s">
        <v>4</v>
      </c>
      <c r="F38" s="29"/>
      <c r="G38" s="30"/>
    </row>
    <row r="39" spans="1:7" ht="17" thickBot="1" x14ac:dyDescent="0.25">
      <c r="A39" s="14" t="s">
        <v>32</v>
      </c>
      <c r="B39" s="31"/>
      <c r="C39" s="30"/>
      <c r="E39" s="14" t="s">
        <v>59</v>
      </c>
      <c r="F39" s="29"/>
      <c r="G39" s="30"/>
    </row>
    <row r="40" spans="1:7" ht="17" thickBot="1" x14ac:dyDescent="0.25">
      <c r="A40" s="14" t="s">
        <v>33</v>
      </c>
      <c r="B40" s="31"/>
      <c r="C40" s="30"/>
      <c r="E40" s="14" t="s">
        <v>60</v>
      </c>
      <c r="F40" s="29"/>
      <c r="G40" s="30"/>
    </row>
    <row r="41" spans="1:7" ht="17" thickBot="1" x14ac:dyDescent="0.25">
      <c r="A41" s="1" t="s">
        <v>17</v>
      </c>
      <c r="B41" s="31"/>
      <c r="C41" s="30"/>
      <c r="E41" s="14" t="s">
        <v>61</v>
      </c>
      <c r="F41" s="29"/>
      <c r="G41" s="30"/>
    </row>
    <row r="42" spans="1:7" ht="17" thickBot="1" x14ac:dyDescent="0.25">
      <c r="A42" s="17" t="s">
        <v>34</v>
      </c>
      <c r="B42" s="32">
        <f>IF(C38="Monthly",B38,IF(C38="Weekly",(B38*52)/12,IF(C38="Fortnightly",(B38/2)*52/12,IF(C38="4 Weekly",(B38/4)*52/12,B38))))+IF(C39="Monthly",B39,IF(C39="Weekly",(B39*52)/12,IF(C39="Fortnightly",(B39/2)*52/12,IF(C39="4 Weekly",(B39/4)*52/12,B39))))+IF(C40="Monthly",B40,IF(C40="Weekly",(B40*52)/12,IF(C40="Fortnightly",(B40/2)*52/12,IF(C40="4 Weekly",(B40/4)*52/12,B40))))+IF(C41="Monthly",B41,IF(C41="Weekly",(B41*52)/12,IF(C41="Fortnightly",(B41/2)*52/12,IF(C41="4 Weekly",(B41/4)*52/12,B41))))</f>
        <v>0</v>
      </c>
      <c r="C42" s="25"/>
      <c r="E42" s="14" t="s">
        <v>62</v>
      </c>
      <c r="F42" s="29"/>
      <c r="G42" s="30"/>
    </row>
    <row r="43" spans="1:7" ht="17" thickBot="1" x14ac:dyDescent="0.25">
      <c r="E43" s="14" t="s">
        <v>63</v>
      </c>
      <c r="F43" s="29"/>
      <c r="G43" s="30"/>
    </row>
    <row r="44" spans="1:7" ht="17" thickBot="1" x14ac:dyDescent="0.25">
      <c r="A44" s="17" t="s">
        <v>35</v>
      </c>
      <c r="B44" s="33">
        <f>SUM(B12,B20,B36,B42)</f>
        <v>0</v>
      </c>
      <c r="E44" s="1" t="s">
        <v>64</v>
      </c>
      <c r="F44" s="29"/>
      <c r="G44" s="30"/>
    </row>
    <row r="45" spans="1:7" ht="17" thickBot="1" x14ac:dyDescent="0.25">
      <c r="A45" s="17" t="s">
        <v>101</v>
      </c>
      <c r="B45" s="33">
        <f>(B44*12)/52</f>
        <v>0</v>
      </c>
      <c r="E45" s="17" t="s">
        <v>65</v>
      </c>
      <c r="F45" s="32">
        <f>IF(G36="Monthly",F36,IF(G36="Weekly",(F36*52)/12,IF(G36="Fortnightly",(F36/2)*52/12,IF(G36="4 Weekly",(F36/4)*52/12,F36))))+IF(G37="Monthly",F37,IF(G37="Weekly",(F37*52)/12,IF(G37="Fortnightly",(F37/2)*52/12,IF(G37="4 Weekly",(F37/4)*52/12,F37))))+IF(G38="Monthly",F38,IF(G38="Weekly",(F38*52)/12,IF(G38="Fortnightly",(F38/2)*52/12,IF(G38="4 Weekly",(F38/4)*52/12,F38))))+IF(G39="Monthly",F39,IF(G39="Weekly",(F39*52)/12,IF(G39="Fortnightly",(F39/2)*52/12,IF(G39="4 Weekly",(F39/4)*52/12,F39))))+IF(G40="Monthly",F40,IF(G40="Weekly",(F40*52)/12,IF(G40="Fortnightly",(F40/2)*52/12,IF(G40="4 Weekly",(F40/4)*52/12,F40))))+IF(G41="Monthly",F41,IF(G41="Weekly",(F41*52)/12,IF(G41="Fortnightly",(F41/2)*52/12,IF(G41="4 Weekly",(F41/4)*52/12,F41))))+IF(G42="Monthly",F42,IF(G42="Weekly",(F42*52)/12,IF(G42="Fortnightly",(F42/2)*52/12,IF(G42="4 Weekly",(F42/4)*52/12,F42))))+IF(G43="Monthly",F43,IF(G43="Weekly",(F43*52)/12,IF(G43="Fortnightly",(F43/2)*52/12,IF(G43="4 Weekly",(F43/4)*52/12,F43))))+IF(G44="Monthly",F44,IF(G44="Weekly",(F44*52)/12,IF(G44="Fortnightly",(F44/2)*52/12,IF(G44="4 Weekly",(F44/4)*52/12,F44))))</f>
        <v>0</v>
      </c>
      <c r="G45" s="25"/>
    </row>
    <row r="46" spans="1:7" ht="17" thickBot="1" x14ac:dyDescent="0.25">
      <c r="E46" s="14"/>
      <c r="F46" s="24"/>
      <c r="G46" s="25"/>
    </row>
    <row r="47" spans="1:7" ht="17" thickBot="1" x14ac:dyDescent="0.25">
      <c r="E47" s="14" t="s">
        <v>66</v>
      </c>
      <c r="F47" s="29"/>
      <c r="G47" s="30"/>
    </row>
    <row r="48" spans="1:7" ht="17" thickBot="1" x14ac:dyDescent="0.25">
      <c r="E48" s="14" t="s">
        <v>67</v>
      </c>
      <c r="F48" s="29"/>
      <c r="G48" s="30"/>
    </row>
    <row r="49" spans="5:7" ht="17" thickBot="1" x14ac:dyDescent="0.25">
      <c r="E49" s="14" t="s">
        <v>68</v>
      </c>
      <c r="F49" s="29"/>
      <c r="G49" s="30"/>
    </row>
    <row r="50" spans="5:7" ht="17" thickBot="1" x14ac:dyDescent="0.25">
      <c r="E50" s="14" t="s">
        <v>69</v>
      </c>
      <c r="F50" s="29"/>
      <c r="G50" s="30"/>
    </row>
    <row r="51" spans="5:7" ht="17" thickBot="1" x14ac:dyDescent="0.25">
      <c r="E51" s="14" t="s">
        <v>70</v>
      </c>
      <c r="F51" s="29"/>
      <c r="G51" s="30"/>
    </row>
    <row r="52" spans="5:7" ht="17" thickBot="1" x14ac:dyDescent="0.25">
      <c r="E52" s="14" t="s">
        <v>71</v>
      </c>
      <c r="F52" s="29"/>
      <c r="G52" s="30"/>
    </row>
    <row r="53" spans="5:7" ht="17" thickBot="1" x14ac:dyDescent="0.25">
      <c r="E53" s="14" t="s">
        <v>72</v>
      </c>
      <c r="F53" s="29"/>
      <c r="G53" s="30"/>
    </row>
    <row r="54" spans="5:7" ht="17" thickBot="1" x14ac:dyDescent="0.25">
      <c r="E54" s="14" t="s">
        <v>73</v>
      </c>
      <c r="F54" s="29"/>
      <c r="G54" s="30"/>
    </row>
    <row r="55" spans="5:7" ht="17" thickBot="1" x14ac:dyDescent="0.25">
      <c r="E55" s="14" t="s">
        <v>74</v>
      </c>
      <c r="F55" s="29"/>
      <c r="G55" s="30"/>
    </row>
    <row r="56" spans="5:7" ht="17" thickBot="1" x14ac:dyDescent="0.25">
      <c r="E56" s="1" t="s">
        <v>75</v>
      </c>
      <c r="F56" s="29"/>
      <c r="G56" s="30"/>
    </row>
    <row r="57" spans="5:7" ht="17" thickBot="1" x14ac:dyDescent="0.25">
      <c r="E57" s="17" t="s">
        <v>76</v>
      </c>
      <c r="F57" s="32">
        <f>IF(G47="Monthly",F47,IF(G47="Weekly",(F47*52)/12,IF(G47="Fortnightly",(F47/2)*52/12,IF(G47="4 Weekly",(F47/4)*52/12,F47))))+IF(G48="Monthly",F48,IF(G48="Weekly",(F48*52)/12,IF(G48="Fortnightly",(F48/2)*52/12,IF(G48="4 Weekly",(F48/4)*52/12,F48))))+IF(G49="Monthly",F49,IF(G49="Weekly",(F49*52)/12,IF(G49="Fortnightly",(F49/2)*52/12,IF(G49="4 Weekly",(F49/4)*52/12,F49))))+IF(G50="Monthly",F50,IF(G50="Weekly",(F50*52)/12,IF(G50="Fortnightly",(F50/2)*52/12,IF(G50="4 Weekly",(F50/4)*52/12,F50))))+IF(G51="Monthly",F51,IF(G51="Weekly",(F51*52)/12,IF(G51="Fortnightly",(F51/2)*52/12,IF(G51="4 Weekly",(F51/4)*52/12,F51))))+IF(G52="Monthly",F52,IF(G52="Weekly",(F52*52)/12,IF(G52="Fortnightly",(F52/2)*52/12,IF(G52="4 Weekly",(F52/4)*52/12,F52))))+IF(G53="Monthly",F53,IF(G53="Weekly",(F53*52)/12,IF(G53="Fortnightly",(F53/2)*52/12,IF(G53="4 Weekly",(F53/4)*52/12,F53))))+IF(G54="Monthly",F54,IF(G54="Weekly",(F54*52)/12,IF(G54="Fortnightly",(F54/2)*52/12,IF(G54="4 Weekly",(F54/4)*52/12,F54))))+IF(G55="Monthly",F55,IF(G55="Weekly",(F55*52)/12,IF(G55="Fortnightly",(F55/2)*52/12,IF(G55="4 Weekly",(F55/4)*52/12,F55))))+IF(G56="Monthly",F56,IF(G56="Weekly",(F56*52)/12,IF(G56="Fortnightly",(F56/2)*52/12,IF(G56="4 Weekly",(F56/4)*52/12,F56))))</f>
        <v>0</v>
      </c>
      <c r="G57" s="24"/>
    </row>
    <row r="58" spans="5:7" ht="17" thickBot="1" x14ac:dyDescent="0.25">
      <c r="E58" s="17"/>
      <c r="F58" s="25"/>
      <c r="G58" s="25"/>
    </row>
    <row r="59" spans="5:7" ht="17" thickBot="1" x14ac:dyDescent="0.25">
      <c r="E59" s="1" t="s">
        <v>92</v>
      </c>
      <c r="F59" s="29"/>
      <c r="G59" s="30"/>
    </row>
    <row r="60" spans="5:7" ht="17" thickBot="1" x14ac:dyDescent="0.25">
      <c r="E60" s="14" t="s">
        <v>77</v>
      </c>
      <c r="F60" s="29"/>
      <c r="G60" s="30"/>
    </row>
    <row r="61" spans="5:7" ht="17" thickBot="1" x14ac:dyDescent="0.25">
      <c r="E61" s="14" t="s">
        <v>78</v>
      </c>
      <c r="F61" s="29"/>
      <c r="G61" s="30"/>
    </row>
    <row r="62" spans="5:7" ht="17" thickBot="1" x14ac:dyDescent="0.25">
      <c r="E62" s="14" t="s">
        <v>79</v>
      </c>
      <c r="F62" s="29"/>
      <c r="G62" s="30"/>
    </row>
    <row r="63" spans="5:7" ht="17" thickBot="1" x14ac:dyDescent="0.25">
      <c r="E63" s="14" t="s">
        <v>80</v>
      </c>
      <c r="F63" s="29"/>
      <c r="G63" s="30"/>
    </row>
    <row r="64" spans="5:7" ht="17" thickBot="1" x14ac:dyDescent="0.25">
      <c r="E64" s="14" t="s">
        <v>81</v>
      </c>
      <c r="F64" s="29"/>
      <c r="G64" s="30"/>
    </row>
    <row r="65" spans="1:7" ht="17" thickBot="1" x14ac:dyDescent="0.25">
      <c r="E65" s="14" t="s">
        <v>82</v>
      </c>
      <c r="F65" s="29"/>
      <c r="G65" s="30"/>
    </row>
    <row r="66" spans="1:7" ht="17" thickBot="1" x14ac:dyDescent="0.25">
      <c r="E66" s="14" t="s">
        <v>83</v>
      </c>
      <c r="F66" s="29"/>
      <c r="G66" s="30"/>
    </row>
    <row r="67" spans="1:7" ht="17" thickBot="1" x14ac:dyDescent="0.25">
      <c r="E67" s="14" t="s">
        <v>84</v>
      </c>
      <c r="F67" s="29"/>
      <c r="G67" s="30"/>
    </row>
    <row r="68" spans="1:7" ht="17" thickBot="1" x14ac:dyDescent="0.25">
      <c r="E68" s="14" t="s">
        <v>85</v>
      </c>
      <c r="F68" s="29"/>
      <c r="G68" s="30"/>
    </row>
    <row r="69" spans="1:7" ht="17" thickBot="1" x14ac:dyDescent="0.25">
      <c r="E69" s="14" t="s">
        <v>86</v>
      </c>
      <c r="F69" s="29"/>
      <c r="G69" s="30"/>
    </row>
    <row r="70" spans="1:7" ht="17" thickBot="1" x14ac:dyDescent="0.25">
      <c r="E70" s="14" t="s">
        <v>87</v>
      </c>
      <c r="F70" s="29"/>
      <c r="G70" s="30"/>
    </row>
    <row r="71" spans="1:7" ht="17" thickBot="1" x14ac:dyDescent="0.25">
      <c r="E71" s="1" t="s">
        <v>88</v>
      </c>
      <c r="F71" s="29"/>
      <c r="G71" s="30"/>
    </row>
    <row r="72" spans="1:7" ht="17" thickBot="1" x14ac:dyDescent="0.25">
      <c r="E72" s="1" t="s">
        <v>89</v>
      </c>
      <c r="F72" s="29"/>
      <c r="G72" s="30"/>
    </row>
    <row r="73" spans="1:7" ht="17" thickBot="1" x14ac:dyDescent="0.25">
      <c r="E73" s="17" t="s">
        <v>90</v>
      </c>
      <c r="F73" s="32">
        <f>IF(G59="Monthly",F59,IF(G59="Weekly",(F59*52)/12,IF(G59="Fortnightly",(F59/2)*52/12,IF(G59="4 Weekly",(F59/4)*52/12,F59))))+IF(G60="Monthly",F60,IF(G60="Weekly",(F60*52)/12,IF(G60="Fortnightly",(F60/2)*52/12,IF(G60="4 Weekly",(F60/4)*52/12,F60))))+IF(G61="Monthly",F61,IF(G61="Weekly",(F61*52)/12,IF(G61="Fortnightly",(F61/2)*52/12,IF(G61="4 Weekly",(F61/4)*52/12,F61))))+IF(G62="Monthly",F62,IF(G62="Weekly",(F62*52)/12,IF(G62="Fortnightly",(F62/2)*52/12,IF(G62="4 Weekly",(F62/4)*52/12,F62))))+IF(G63="Monthly",F63,IF(G63="Weekly",(F63*52)/12,IF(G63="Fortnightly",(F63/2)*52/12,IF(G63="4 Weekly",(F63/4)*52/12,F63))))+IF(G64="Monthly",F64,IF(G64="Weekly",(F64*52)/12,IF(G64="Fortnightly",(F64/2)*52/12,IF(G64="4 Weekly",(F64/4)*52/12,F64))))+IF(G65="Monthly",F65,IF(G65="Weekly",(F65*52)/12,IF(G65="Fortnightly",(F65/2)*52/12,IF(G65="4 Weekly",(F65/4)*52/12,F65))))+IF(G66="Monthly",F66,IF(G66="Weekly",(F66*52)/12,IF(G66="Fortnightly",(F66/2)*52/12,IF(G66="4 Weekly",(F66/4)*52/12,F66))))+IF(G67="Monthly",F67,IF(G67="Weekly",(F67*52)/12,IF(G67="Fortnightly",(F67/2)*52/12,IF(G67="4 Weekly",(F67/4)*52/12,F67))))+IF(G68="Monthly",F68,IF(G68="Weekly",(F68*52)/12,IF(G68="Fortnightly",(F68/2)*52/12,IF(G68="4 Weekly",(F68/4)*52/12,F68))))+IF(G69="Monthly",F69,IF(G69="Weekly",(F69*52)/12,IF(G69="Fortnightly",(F69/2)*52/12,IF(G69="4 Weekly",(F69/4)*52/12,F69))))+IF(G70="Monthly",F70,IF(G70="Weekly",(F70*52)/12,IF(G70="Fortnightly",(F70/2)*52/12,IF(G70="4 Weekly",(F70/4)*52/12,F70))))+IF(G71="Monthly",F71,IF(G71="Weekly",(F71*52)/12,IF(G71="Fortnightly",(F71/2)*52/12,IF(G71="4 Weekly",(F71/4)*52/12,F71))))+IF(G72="Monthly",F72,IF(G72="Weekly",(F72*52)/12,IF(G72="Fortnightly",(F72/2)*52/12,IF(G72="4 Weekly",(F72/4)*52/12,F72))))</f>
        <v>0</v>
      </c>
      <c r="G73" s="24"/>
    </row>
    <row r="74" spans="1:7" ht="16" thickBot="1" x14ac:dyDescent="0.25"/>
    <row r="75" spans="1:7" ht="17" thickBot="1" x14ac:dyDescent="0.25">
      <c r="E75" s="17" t="s">
        <v>91</v>
      </c>
      <c r="F75" s="33">
        <f>SUM(F29,F34,F45,F57,F73)</f>
        <v>0</v>
      </c>
    </row>
    <row r="76" spans="1:7" ht="17" thickBot="1" x14ac:dyDescent="0.25">
      <c r="E76" s="17" t="s">
        <v>102</v>
      </c>
      <c r="F76" s="33">
        <f>(F75*12)/52</f>
        <v>0</v>
      </c>
    </row>
    <row r="77" spans="1:7" ht="32" thickBot="1" x14ac:dyDescent="0.4">
      <c r="A77" s="34" t="s">
        <v>100</v>
      </c>
      <c r="B77" s="35"/>
    </row>
    <row r="78" spans="1:7" ht="32" thickBot="1" x14ac:dyDescent="0.35">
      <c r="A78" s="36" t="s">
        <v>104</v>
      </c>
      <c r="B78" s="37">
        <f>B44-F75</f>
        <v>0</v>
      </c>
    </row>
    <row r="79" spans="1:7" ht="32" thickBot="1" x14ac:dyDescent="0.4">
      <c r="A79" s="35"/>
      <c r="B79" s="35"/>
    </row>
    <row r="80" spans="1:7" ht="32" thickBot="1" x14ac:dyDescent="0.35">
      <c r="A80" s="36" t="s">
        <v>105</v>
      </c>
      <c r="B80" s="37">
        <f>B45-F76</f>
        <v>0</v>
      </c>
    </row>
    <row r="81" x14ac:dyDescent="0.2"/>
    <row r="82" x14ac:dyDescent="0.2"/>
    <row r="83" x14ac:dyDescent="0.2"/>
  </sheetData>
  <sheetProtection algorithmName="SHA-512" hashValue="5aVxrMcjynviyEw4/IiZcPQbPzsg7SuEG7vfUbUYYrB3zW4e+mD2IW92LgfAURiYVK34QuMKMLFdMax7oNsuPg==" saltValue="MlPUMMuQPd8Ringu9fzeyA==" spinCount="100000" sheet="1" objects="1" scenarios="1" selectLockedCells="1"/>
  <mergeCells count="5">
    <mergeCell ref="A2:C2"/>
    <mergeCell ref="E2:G2"/>
    <mergeCell ref="B3:C3"/>
    <mergeCell ref="B4:C4"/>
    <mergeCell ref="B5:C5"/>
  </mergeCells>
  <pageMargins left="0.7" right="0.7" top="0.75" bottom="0.75" header="0.3" footer="0.3"/>
  <pageSetup scale="45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04A91CB-FEA2-D449-B8DD-82F7EBF55DFB}">
          <x14:formula1>
            <xm:f>LIST!$A$1:$A$4</xm:f>
          </x14:formula1>
          <xm:sqref>C8:D11 C15:D18 G60:G72 C38:D41 G8:G28 G31:G33 G36:G44 G47:G56 C23:D35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8.83203125" defaultRowHeight="15" x14ac:dyDescent="0.2"/>
  <sheetData>
    <row r="1" spans="1:1" x14ac:dyDescent="0.2">
      <c r="A1" t="s">
        <v>93</v>
      </c>
    </row>
    <row r="2" spans="1:1" x14ac:dyDescent="0.2">
      <c r="A2" t="s">
        <v>94</v>
      </c>
    </row>
    <row r="3" spans="1:1" x14ac:dyDescent="0.2">
      <c r="A3" t="s">
        <v>95</v>
      </c>
    </row>
    <row r="4" spans="1:1" x14ac:dyDescent="0.2">
      <c r="A4" t="s">
        <v>96</v>
      </c>
    </row>
  </sheetData>
  <sheetProtection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Sammy Geering</dc:creator>
  <cp:lastModifiedBy>Jack Longton</cp:lastModifiedBy>
  <cp:lastPrinted>2019-04-18T15:38:37Z</cp:lastPrinted>
  <dcterms:created xsi:type="dcterms:W3CDTF">2018-12-11T16:54:38Z</dcterms:created>
  <dcterms:modified xsi:type="dcterms:W3CDTF">2019-05-23T12:30:50Z</dcterms:modified>
</cp:coreProperties>
</file>